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KIM\Desktop\"/>
    </mc:Choice>
  </mc:AlternateContent>
  <xr:revisionPtr revIDLastSave="0" documentId="8_{CB8AC1AE-478E-4A71-8409-99CF7EAA127F}" xr6:coauthVersionLast="47" xr6:coauthVersionMax="47" xr10:uidLastSave="{00000000-0000-0000-0000-000000000000}"/>
  <workbookProtection workbookAlgorithmName="SHA-512" workbookHashValue="XPlJqATqRr7LhTIFLLf4eIKasN1HuzP6/xQav3Afx5ayzaRHf0Y0mbuFTH+2Aiv+f8P8akOG5w4Ar2m1MQcXSA==" workbookSaltValue="GRvDPXy4gWjZAkzRdVK5dg==" workbookSpinCount="100000" lockStructure="1"/>
  <bookViews>
    <workbookView xWindow="-110" yWindow="-110" windowWidth="38620" windowHeight="21100" xr2:uid="{618F881D-7323-4E6A-954A-703C1C8D4ABB}"/>
  </bookViews>
  <sheets>
    <sheet name="달력(월-일)" sheetId="1" r:id="rId1"/>
    <sheet name="당직근무표" sheetId="6" r:id="rId2"/>
    <sheet name="휴일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M38" i="1"/>
  <c r="C33" i="1"/>
  <c r="M33" i="1"/>
  <c r="C28" i="1"/>
  <c r="M28" i="1"/>
  <c r="C18" i="1"/>
  <c r="M18" i="1"/>
  <c r="A2" i="6" l="1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C36" i="1" l="1"/>
  <c r="E36" i="1"/>
  <c r="G36" i="1"/>
  <c r="I36" i="1"/>
  <c r="K36" i="1"/>
  <c r="M36" i="1"/>
  <c r="C31" i="1" l="1"/>
  <c r="E31" i="1"/>
  <c r="G31" i="1"/>
  <c r="I31" i="1"/>
  <c r="K31" i="1"/>
  <c r="M31" i="1"/>
  <c r="C26" i="1"/>
  <c r="E26" i="1"/>
  <c r="G26" i="1"/>
  <c r="I26" i="1"/>
  <c r="K26" i="1"/>
  <c r="M26" i="1"/>
  <c r="C21" i="1"/>
  <c r="E21" i="1"/>
  <c r="G21" i="1"/>
  <c r="I21" i="1"/>
  <c r="K21" i="1"/>
  <c r="M21" i="1"/>
  <c r="C16" i="1"/>
  <c r="E16" i="1"/>
  <c r="G16" i="1"/>
  <c r="I16" i="1"/>
  <c r="K16" i="1"/>
  <c r="M16" i="1"/>
  <c r="C10" i="1"/>
  <c r="D10" i="1"/>
  <c r="D11" i="1" s="1"/>
  <c r="E10" i="1"/>
  <c r="E11" i="1" s="1"/>
  <c r="F10" i="1"/>
  <c r="F11" i="1" s="1"/>
  <c r="G10" i="1"/>
  <c r="G11" i="1" s="1"/>
  <c r="H10" i="1"/>
  <c r="H11" i="1" s="1"/>
  <c r="I10" i="1"/>
  <c r="I11" i="1" s="1"/>
  <c r="J10" i="1"/>
  <c r="J11" i="1" s="1"/>
  <c r="K10" i="1"/>
  <c r="K11" i="1" s="1"/>
  <c r="L10" i="1"/>
  <c r="L11" i="1" s="1"/>
  <c r="M10" i="1"/>
  <c r="N10" i="1"/>
  <c r="B10" i="1"/>
  <c r="B11" i="1" l="1"/>
  <c r="M11" i="1"/>
  <c r="M13" i="1"/>
  <c r="N11" i="1"/>
  <c r="C11" i="1"/>
  <c r="C13" i="1"/>
  <c r="B15" i="1"/>
  <c r="D15" i="1" l="1"/>
  <c r="B16" i="1"/>
  <c r="F15" i="1" l="1"/>
  <c r="D16" i="1"/>
  <c r="H15" i="1" l="1"/>
  <c r="F16" i="1"/>
  <c r="J15" i="1" l="1"/>
  <c r="H16" i="1"/>
  <c r="L15" i="1" l="1"/>
  <c r="J16" i="1"/>
  <c r="N15" i="1" l="1"/>
  <c r="L16" i="1"/>
  <c r="B20" i="1" l="1"/>
  <c r="N16" i="1"/>
  <c r="D20" i="1" l="1"/>
  <c r="B21" i="1"/>
  <c r="F20" i="1" l="1"/>
  <c r="D21" i="1"/>
  <c r="H20" i="1" l="1"/>
  <c r="F21" i="1"/>
  <c r="J20" i="1" l="1"/>
  <c r="H21" i="1"/>
  <c r="L20" i="1" l="1"/>
  <c r="J21" i="1"/>
  <c r="N20" i="1" l="1"/>
  <c r="L21" i="1"/>
  <c r="B25" i="1" l="1"/>
  <c r="N21" i="1"/>
  <c r="D25" i="1" l="1"/>
  <c r="B26" i="1"/>
  <c r="F25" i="1" l="1"/>
  <c r="D26" i="1"/>
  <c r="H25" i="1" l="1"/>
  <c r="F26" i="1"/>
  <c r="J25" i="1" l="1"/>
  <c r="H26" i="1"/>
  <c r="L25" i="1" l="1"/>
  <c r="J26" i="1"/>
  <c r="N25" i="1" l="1"/>
  <c r="L26" i="1"/>
  <c r="B30" i="1" l="1"/>
  <c r="N26" i="1"/>
  <c r="D30" i="1" l="1"/>
  <c r="B31" i="1"/>
  <c r="F30" i="1" l="1"/>
  <c r="D31" i="1"/>
  <c r="H30" i="1" l="1"/>
  <c r="F31" i="1"/>
  <c r="J30" i="1" l="1"/>
  <c r="H31" i="1"/>
  <c r="L30" i="1" l="1"/>
  <c r="J31" i="1"/>
  <c r="N30" i="1" l="1"/>
  <c r="L31" i="1"/>
  <c r="B35" i="1" l="1"/>
  <c r="N31" i="1"/>
  <c r="B36" i="1" l="1"/>
  <c r="D35" i="1"/>
  <c r="D36" i="1" s="1"/>
  <c r="F35" i="1" l="1"/>
  <c r="F36" i="1" s="1"/>
  <c r="H35" i="1" l="1"/>
  <c r="H36" i="1" s="1"/>
  <c r="J35" i="1" l="1"/>
  <c r="J36" i="1" s="1"/>
  <c r="L35" i="1" l="1"/>
  <c r="L36" i="1" s="1"/>
  <c r="N35" i="1" l="1"/>
  <c r="N36" i="1" l="1"/>
</calcChain>
</file>

<file path=xl/sharedStrings.xml><?xml version="1.0" encoding="utf-8"?>
<sst xmlns="http://schemas.openxmlformats.org/spreadsheetml/2006/main" count="56" uniqueCount="27">
  <si>
    <t>MON</t>
    <phoneticPr fontId="1" type="noConversion"/>
  </si>
  <si>
    <t>TUE</t>
    <phoneticPr fontId="1" type="noConversion"/>
  </si>
  <si>
    <t>WED</t>
    <phoneticPr fontId="1" type="noConversion"/>
  </si>
  <si>
    <t>THU</t>
    <phoneticPr fontId="1" type="noConversion"/>
  </si>
  <si>
    <t>FRI</t>
    <phoneticPr fontId="1" type="noConversion"/>
  </si>
  <si>
    <t>SAT</t>
    <phoneticPr fontId="1" type="noConversion"/>
  </si>
  <si>
    <t>SUN</t>
    <phoneticPr fontId="1" type="noConversion"/>
  </si>
  <si>
    <t>휴일</t>
    <phoneticPr fontId="1" type="noConversion"/>
  </si>
  <si>
    <t>이름</t>
    <phoneticPr fontId="1" type="noConversion"/>
  </si>
  <si>
    <t>광복절</t>
    <phoneticPr fontId="1" type="noConversion"/>
  </si>
  <si>
    <t>추석</t>
    <phoneticPr fontId="1" type="noConversion"/>
  </si>
  <si>
    <t>개천절</t>
    <phoneticPr fontId="1" type="noConversion"/>
  </si>
  <si>
    <t>한글날</t>
    <phoneticPr fontId="1" type="noConversion"/>
  </si>
  <si>
    <t>성탄절</t>
    <phoneticPr fontId="1" type="noConversion"/>
  </si>
  <si>
    <t>년도 :</t>
    <phoneticPr fontId="1" type="noConversion"/>
  </si>
  <si>
    <t>월 :</t>
    <phoneticPr fontId="1" type="noConversion"/>
  </si>
  <si>
    <t>팀  장</t>
  </si>
  <si>
    <t>지점장</t>
    <phoneticPr fontId="1" type="noConversion"/>
  </si>
  <si>
    <t>근무일</t>
    <phoneticPr fontId="1" type="noConversion"/>
  </si>
  <si>
    <t>팀</t>
    <phoneticPr fontId="1" type="noConversion"/>
  </si>
  <si>
    <t>2팀</t>
    <phoneticPr fontId="1" type="noConversion"/>
  </si>
  <si>
    <t>1팀</t>
    <phoneticPr fontId="1" type="noConversion"/>
  </si>
  <si>
    <t>3팀</t>
    <phoneticPr fontId="1" type="noConversion"/>
  </si>
  <si>
    <t>4팀</t>
    <phoneticPr fontId="1" type="noConversion"/>
  </si>
  <si>
    <t>연도</t>
    <phoneticPr fontId="1" type="noConversion"/>
  </si>
  <si>
    <t>월</t>
    <phoneticPr fontId="1" type="noConversion"/>
  </si>
  <si>
    <t>당직자 휴무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</si>
</sst>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"/>
    <numFmt numFmtId="177" formatCode="d"/>
    <numFmt numFmtId="178" formatCode="yyyy\-mm\-dd"/>
    <numFmt numFmtId="179" formatCode="mm\/dd\ \(aaa\)"/>
    <numFmt numFmtId="180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sz val="11"/>
      <color rgb="FFFF505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 tint="0.3499862666707357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 tint="0.34998626667073579"/>
      <name val="맑은 고딕"/>
      <family val="3"/>
      <charset val="129"/>
      <scheme val="minor"/>
    </font>
    <font>
      <sz val="10"/>
      <color theme="1" tint="0.34998626667073579"/>
      <name val="맑은 고딕"/>
      <family val="3"/>
      <charset val="129"/>
      <scheme val="minor"/>
    </font>
    <font>
      <sz val="10"/>
      <color theme="8" tint="-0.499984740745262"/>
      <name val="맑은 고딕"/>
      <family val="3"/>
      <charset val="129"/>
      <scheme val="minor"/>
    </font>
    <font>
      <sz val="10"/>
      <color rgb="FFFF5050"/>
      <name val="맑은 고딕"/>
      <family val="3"/>
      <charset val="129"/>
      <scheme val="minor"/>
    </font>
    <font>
      <b/>
      <sz val="10"/>
      <color theme="8" tint="-0.499984740745262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Times New Roman"/>
      <family val="1"/>
    </font>
    <font>
      <b/>
      <sz val="1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61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top"/>
    </xf>
    <xf numFmtId="177" fontId="3" fillId="2" borderId="0" xfId="0" applyNumberFormat="1" applyFont="1" applyFill="1">
      <alignment vertical="center"/>
    </xf>
    <xf numFmtId="0" fontId="11" fillId="3" borderId="1" xfId="0" applyFont="1" applyFill="1" applyBorder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176" fontId="12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centerContinuous" vertical="center"/>
    </xf>
    <xf numFmtId="176" fontId="16" fillId="2" borderId="0" xfId="0" applyNumberFormat="1" applyFont="1" applyFill="1" applyAlignment="1">
      <alignment horizontal="centerContinuous" vertical="top"/>
    </xf>
    <xf numFmtId="176" fontId="12" fillId="2" borderId="0" xfId="0" applyNumberFormat="1" applyFont="1" applyFill="1" applyAlignment="1">
      <alignment horizontal="centerContinuous" vertical="top"/>
    </xf>
    <xf numFmtId="0" fontId="18" fillId="6" borderId="5" xfId="1" applyFont="1" applyFill="1" applyBorder="1" applyAlignment="1">
      <alignment vertical="center"/>
    </xf>
    <xf numFmtId="177" fontId="6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18" fillId="0" borderId="6" xfId="1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177" fontId="4" fillId="2" borderId="0" xfId="0" applyNumberFormat="1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1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77" fontId="17" fillId="2" borderId="10" xfId="0" applyNumberFormat="1" applyFont="1" applyFill="1" applyBorder="1" applyAlignment="1">
      <alignment horizontal="center" vertical="center"/>
    </xf>
    <xf numFmtId="177" fontId="18" fillId="2" borderId="10" xfId="0" applyNumberFormat="1" applyFont="1" applyFill="1" applyBorder="1" applyAlignment="1">
      <alignment horizontal="center" vertical="center"/>
    </xf>
    <xf numFmtId="177" fontId="18" fillId="6" borderId="10" xfId="0" applyNumberFormat="1" applyFont="1" applyFill="1" applyBorder="1" applyAlignment="1">
      <alignment horizontal="center" vertical="center"/>
    </xf>
    <xf numFmtId="177" fontId="18" fillId="7" borderId="10" xfId="0" applyNumberFormat="1" applyFont="1" applyFill="1" applyBorder="1" applyAlignment="1">
      <alignment horizontal="center" vertical="center"/>
    </xf>
    <xf numFmtId="177" fontId="19" fillId="2" borderId="10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8" fillId="7" borderId="4" xfId="1" applyFont="1" applyFill="1" applyBorder="1" applyAlignment="1">
      <alignment horizontal="center" vertical="center"/>
    </xf>
    <xf numFmtId="0" fontId="18" fillId="7" borderId="5" xfId="1" applyFont="1" applyFill="1" applyBorder="1" applyAlignment="1">
      <alignment horizontal="center" vertical="center"/>
    </xf>
    <xf numFmtId="0" fontId="18" fillId="6" borderId="4" xfId="1" applyFont="1" applyFill="1" applyBorder="1" applyAlignment="1">
      <alignment horizontal="center" vertical="center"/>
    </xf>
    <xf numFmtId="0" fontId="18" fillId="6" borderId="5" xfId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180" fontId="24" fillId="2" borderId="10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 xr:uid="{E0D7201E-5EC7-41F5-AB51-5EAE2E60495B}"/>
  </cellStyles>
  <dxfs count="7">
    <dxf>
      <font>
        <color rgb="FFFF0000"/>
      </font>
    </dxf>
    <dxf>
      <font>
        <color theme="2"/>
      </font>
      <fill>
        <patternFill patternType="none">
          <bgColor auto="1"/>
        </patternFill>
      </fill>
    </dxf>
    <dxf>
      <numFmt numFmtId="178" formatCode="yyyy\-mm\-dd"/>
    </dxf>
    <dxf>
      <alignment horizontal="center" vertical="center" textRotation="0" wrapText="0" indent="0" justifyLastLine="0" shrinkToFit="0" readingOrder="0"/>
    </dxf>
    <dxf>
      <numFmt numFmtId="179" formatCode="mm\/dd\ \(aaa\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6" fmlaLink="$Q$2" max="2100" min="1900" page="10" val="2024"/>
</file>

<file path=xl/ctrlProps/ctrlProp2.xml><?xml version="1.0" encoding="utf-8"?>
<formControlPr xmlns="http://schemas.microsoft.com/office/spreadsheetml/2009/9/main" objectType="Spin" dx="26" fmlaLink="$S$2" max="12" min="1" page="10" val="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31750</xdr:colOff>
          <xdr:row>0</xdr:row>
          <xdr:rowOff>158750</xdr:rowOff>
        </xdr:from>
        <xdr:to>
          <xdr:col>17</xdr:col>
          <xdr:colOff>241300</xdr:colOff>
          <xdr:row>2</xdr:row>
          <xdr:rowOff>6350</xdr:rowOff>
        </xdr:to>
        <xdr:sp macro="" textlink="">
          <xdr:nvSpPr>
            <xdr:cNvPr id="2271" name="Spinner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25400</xdr:colOff>
          <xdr:row>0</xdr:row>
          <xdr:rowOff>158750</xdr:rowOff>
        </xdr:from>
        <xdr:to>
          <xdr:col>19</xdr:col>
          <xdr:colOff>241300</xdr:colOff>
          <xdr:row>2</xdr:row>
          <xdr:rowOff>25400</xdr:rowOff>
        </xdr:to>
        <xdr:sp macro="" textlink="">
          <xdr:nvSpPr>
            <xdr:cNvPr id="2272" name="Spinner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BFA612-B6CD-4BB6-BFFC-F0878E3E9106}" name="표1_3" displayName="표1_3" ref="A1:B32" totalsRowShown="0" headerRowDxfId="6" dataDxfId="5">
  <autoFilter ref="A1:B32" xr:uid="{B4BFA612-B6CD-4BB6-BFFC-F0878E3E9106}"/>
  <tableColumns count="2">
    <tableColumn id="1" xr3:uid="{4B7E1C82-8DB2-4083-BF3A-727A07614187}" name="근무일" dataDxfId="4"/>
    <tableColumn id="2" xr3:uid="{60C8EFBE-F018-430F-91A1-AB95C8534086}" name="팀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7B9238-4F42-4F50-A79D-165C716AF69B}" name="표1" displayName="표1" ref="A1:B18" totalsRowShown="0">
  <autoFilter ref="A1:B18" xr:uid="{A79774BB-76BA-49D5-8E43-8A22F41B8C01}"/>
  <tableColumns count="2">
    <tableColumn id="1" xr3:uid="{3D9CF2C6-17CF-4CAC-B588-1860CEF3AF7D}" name="휴일" dataDxfId="2"/>
    <tableColumn id="2" xr3:uid="{7AA10CF4-6A31-4CA5-A186-0032C459D640}" name="이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B7C5-CA43-4B15-BE9F-E0D8919052EC}">
  <dimension ref="A2:U46"/>
  <sheetViews>
    <sheetView tabSelected="1" topLeftCell="B1" zoomScaleNormal="100" workbookViewId="0">
      <selection activeCell="H5" sqref="H5:N5"/>
    </sheetView>
  </sheetViews>
  <sheetFormatPr defaultColWidth="8.83203125" defaultRowHeight="17"/>
  <cols>
    <col min="1" max="1" width="3.9140625" style="2" hidden="1" customWidth="1"/>
    <col min="2" max="2" width="11.4140625" style="10" customWidth="1"/>
    <col min="3" max="3" width="1.6640625" style="10" hidden="1" customWidth="1"/>
    <col min="4" max="4" width="11.4140625" style="10" customWidth="1"/>
    <col min="5" max="5" width="1.6640625" style="10" hidden="1" customWidth="1"/>
    <col min="6" max="6" width="11.4140625" style="10" customWidth="1"/>
    <col min="7" max="7" width="1.6640625" style="10" hidden="1" customWidth="1"/>
    <col min="8" max="8" width="11.4140625" style="10" customWidth="1"/>
    <col min="9" max="9" width="1.6640625" style="10" hidden="1" customWidth="1"/>
    <col min="10" max="10" width="11.4140625" style="10" customWidth="1"/>
    <col min="11" max="11" width="1.6640625" style="5" hidden="1" customWidth="1"/>
    <col min="12" max="12" width="11.4140625" style="11" customWidth="1"/>
    <col min="13" max="13" width="1.6640625" style="5" hidden="1" customWidth="1"/>
    <col min="14" max="14" width="11.4140625" style="12" customWidth="1"/>
    <col min="15" max="15" width="2.83203125" style="2" customWidth="1"/>
    <col min="16" max="16" width="11.5" style="2" customWidth="1"/>
    <col min="17" max="17" width="10.83203125" style="2" customWidth="1"/>
    <col min="18" max="18" width="8.58203125" style="2" customWidth="1"/>
    <col min="19" max="19" width="7.33203125" style="2" customWidth="1"/>
    <col min="20" max="20" width="4.83203125" style="2" customWidth="1"/>
    <col min="21" max="16384" width="8.83203125" style="2"/>
  </cols>
  <sheetData>
    <row r="2" spans="1:21" ht="24.65" customHeight="1" thickBot="1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4" t="s">
        <v>14</v>
      </c>
      <c r="Q2" s="9">
        <v>2024</v>
      </c>
      <c r="R2" s="4" t="s">
        <v>15</v>
      </c>
      <c r="S2" s="9">
        <v>7</v>
      </c>
      <c r="T2" s="5"/>
      <c r="U2" s="5"/>
    </row>
    <row r="3" spans="1:21" ht="24.65" customHeight="1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6"/>
      <c r="Q3" s="7"/>
      <c r="R3" s="6"/>
    </row>
    <row r="4" spans="1:21" ht="24.65" customHeight="1">
      <c r="P4" s="6"/>
      <c r="Q4" s="8"/>
      <c r="R4" s="6"/>
    </row>
    <row r="5" spans="1:21" s="5" customFormat="1" ht="15.5" customHeight="1">
      <c r="B5" s="19"/>
      <c r="C5" s="10"/>
      <c r="D5" s="10"/>
      <c r="E5" s="10"/>
      <c r="F5" s="10"/>
      <c r="G5" s="10"/>
      <c r="H5" s="57"/>
      <c r="I5" s="58"/>
      <c r="J5" s="58"/>
      <c r="K5" s="17"/>
      <c r="L5" s="55"/>
      <c r="M5" s="56"/>
      <c r="N5" s="56"/>
      <c r="O5" s="18"/>
      <c r="P5" s="4"/>
    </row>
    <row r="6" spans="1:21" ht="7" customHeight="1">
      <c r="C6" s="13"/>
      <c r="D6" s="13"/>
      <c r="E6" s="13"/>
      <c r="I6" s="13"/>
      <c r="K6" s="14"/>
      <c r="L6" s="15"/>
      <c r="M6" s="16"/>
      <c r="Q6" s="3"/>
      <c r="S6" s="7"/>
    </row>
    <row r="7" spans="1:21" ht="12" customHeight="1">
      <c r="Q7" s="8"/>
      <c r="S7" s="8"/>
    </row>
    <row r="8" spans="1:21" s="24" customFormat="1" ht="22.75" customHeight="1">
      <c r="A8" s="23"/>
      <c r="B8" s="30" t="s">
        <v>6</v>
      </c>
      <c r="C8" s="31"/>
      <c r="D8" s="31" t="s">
        <v>0</v>
      </c>
      <c r="E8" s="31"/>
      <c r="F8" s="31" t="s">
        <v>1</v>
      </c>
      <c r="G8" s="31"/>
      <c r="H8" s="31" t="s">
        <v>2</v>
      </c>
      <c r="I8" s="31"/>
      <c r="J8" s="31" t="s">
        <v>3</v>
      </c>
      <c r="K8" s="31"/>
      <c r="L8" s="31" t="s">
        <v>4</v>
      </c>
      <c r="M8" s="32"/>
      <c r="N8" s="32" t="s">
        <v>5</v>
      </c>
      <c r="Q8" s="3"/>
      <c r="S8" s="3"/>
    </row>
    <row r="9" spans="1:21" s="24" customFormat="1" ht="6.5" customHeight="1">
      <c r="A9" s="23"/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Q9" s="3"/>
      <c r="S9" s="3"/>
    </row>
    <row r="10" spans="1:21" s="8" customFormat="1" ht="18" customHeight="1">
      <c r="A10" s="25"/>
      <c r="B10" s="33">
        <f>COLUMNS($A$10:B$10)/2+DATE($Q$2,$S$2,1)-WEEKDAY(DATE($Q$2,$S$2,1),1)</f>
        <v>45473</v>
      </c>
      <c r="C10" s="34">
        <f>COLUMNS($A$10:C$10)/2+DATE($Q$2,$S$2,1)-WEEKDAY(DATE($Q$2,$S$2,1),1)</f>
        <v>45473.5</v>
      </c>
      <c r="D10" s="34">
        <f>COLUMNS($A$10:D$10)/2+DATE($Q$2,$S$2,1)-WEEKDAY(DATE($Q$2,$S$2,1),1)</f>
        <v>45474</v>
      </c>
      <c r="E10" s="34">
        <f>COLUMNS($A$10:E$10)/2+DATE($Q$2,$S$2,1)-WEEKDAY(DATE($Q$2,$S$2,1),1)</f>
        <v>45474.5</v>
      </c>
      <c r="F10" s="35">
        <f>COLUMNS($A$10:F$10)/2+DATE($Q$2,$S$2,1)-WEEKDAY(DATE($Q$2,$S$2,1),1)</f>
        <v>45475</v>
      </c>
      <c r="G10" s="34">
        <f>COLUMNS($A$10:G$10)/2+DATE($Q$2,$S$2,1)-WEEKDAY(DATE($Q$2,$S$2,1),1)</f>
        <v>45475.5</v>
      </c>
      <c r="H10" s="34">
        <f>COLUMNS($A$10:H$10)/2+DATE($Q$2,$S$2,1)-WEEKDAY(DATE($Q$2,$S$2,1),1)</f>
        <v>45476</v>
      </c>
      <c r="I10" s="34">
        <f>COLUMNS($A$10:I$10)/2+DATE($Q$2,$S$2,1)-WEEKDAY(DATE($Q$2,$S$2,1),1)</f>
        <v>45476.5</v>
      </c>
      <c r="J10" s="36">
        <f>COLUMNS($A$10:J$10)/2+DATE($Q$2,$S$2,1)-WEEKDAY(DATE($Q$2,$S$2,1),1)</f>
        <v>45477</v>
      </c>
      <c r="K10" s="34">
        <f>COLUMNS($A$10:K$10)/2+DATE($Q$2,$S$2,1)-WEEKDAY(DATE($Q$2,$S$2,1),1)</f>
        <v>45477.5</v>
      </c>
      <c r="L10" s="34">
        <f>COLUMNS($A$10:L$10)/2+DATE($Q$2,$S$2,1)-WEEKDAY(DATE($Q$2,$S$2,1),1)</f>
        <v>45478</v>
      </c>
      <c r="M10" s="37">
        <f>COLUMNS($A$10:M$10)/2+DATE($Q$2,$S$2,1)-WEEKDAY(DATE($Q$2,$S$2,1),1)</f>
        <v>45478.5</v>
      </c>
      <c r="N10" s="37">
        <f>COLUMNS($A$10:N$10)/2+DATE($Q$2,$S$2,1)-WEEKDAY(DATE($Q$2,$S$2,1),1)</f>
        <v>45479</v>
      </c>
    </row>
    <row r="11" spans="1:21" s="26" customFormat="1" ht="16" customHeight="1">
      <c r="B11" s="59" t="str">
        <f>IFERROR(VLOOKUP(B10,당직근무표!$A:$B,2,0),"")</f>
        <v/>
      </c>
      <c r="C11" s="59" t="str">
        <f>IFERROR(VLOOKUP(C10,당직근무표!$A:$B,2,0),"")</f>
        <v/>
      </c>
      <c r="D11" s="59" t="str">
        <f>IFERROR(VLOOKUP(D10,당직근무표!$A:$B,2,0),"")</f>
        <v>2팀</v>
      </c>
      <c r="E11" s="59" t="str">
        <f>IFERROR(VLOOKUP(E10,당직근무표!$A:$B,2,0),"")</f>
        <v/>
      </c>
      <c r="F11" s="59" t="str">
        <f>IFERROR(VLOOKUP(F10,당직근무표!$A:$B,2,0),"")</f>
        <v>3팀</v>
      </c>
      <c r="G11" s="59" t="str">
        <f>IFERROR(VLOOKUP(G10,당직근무표!$A:$B,2,0),"")</f>
        <v/>
      </c>
      <c r="H11" s="59" t="str">
        <f>IFERROR(VLOOKUP(H10,당직근무표!$A:$B,2,0),"")</f>
        <v>4팀</v>
      </c>
      <c r="I11" s="59" t="str">
        <f>IFERROR(VLOOKUP(I10,당직근무표!$A:$B,2,0),"")</f>
        <v/>
      </c>
      <c r="J11" s="59" t="str">
        <f>IFERROR(VLOOKUP(J10,당직근무표!$A:$B,2,0),"")</f>
        <v>1팀</v>
      </c>
      <c r="K11" s="59" t="str">
        <f>IFERROR(VLOOKUP(K10,당직근무표!$A:$B,2,0),"")</f>
        <v/>
      </c>
      <c r="L11" s="59" t="str">
        <f>IFERROR(VLOOKUP(L10,당직근무표!$A:$B,2,0),"")</f>
        <v>2팀</v>
      </c>
      <c r="M11" s="59" t="str">
        <f>IFERROR(VLOOKUP(M10,당직근무표!$A:$B,2,0),"")</f>
        <v/>
      </c>
      <c r="N11" s="59" t="str">
        <f>IFERROR(VLOOKUP(N10,당직근무표!$A:$B,2,0),"")</f>
        <v>3팀</v>
      </c>
    </row>
    <row r="12" spans="1:21" s="26" customFormat="1" ht="16" customHeight="1">
      <c r="B12" s="59"/>
      <c r="C12" s="59"/>
      <c r="D12" s="59"/>
      <c r="E12" s="59"/>
      <c r="F12" s="59"/>
      <c r="G12" s="59"/>
      <c r="H12" s="60">
        <v>45473</v>
      </c>
      <c r="I12" s="59"/>
      <c r="J12" s="59"/>
      <c r="K12" s="59"/>
      <c r="L12" s="59"/>
      <c r="M12" s="59"/>
      <c r="N12" s="59"/>
    </row>
    <row r="13" spans="1:21" s="26" customFormat="1" ht="16" customHeight="1">
      <c r="B13" s="59"/>
      <c r="C13" s="59" t="str">
        <f>IFERROR(VLOOKUP(C10,#REF!,2,0),"")</f>
        <v/>
      </c>
      <c r="D13" s="59"/>
      <c r="E13" s="59"/>
      <c r="F13" s="59"/>
      <c r="G13" s="59"/>
      <c r="H13" s="60" t="s">
        <v>26</v>
      </c>
      <c r="I13" s="59"/>
      <c r="J13" s="59"/>
      <c r="K13" s="59"/>
      <c r="L13" s="59"/>
      <c r="M13" s="59" t="str">
        <f>IFERROR(VLOOKUP(M10,#REF!,2,0),"")</f>
        <v/>
      </c>
      <c r="N13" s="59"/>
    </row>
    <row r="14" spans="1:21" s="26" customFormat="1" ht="6.5" customHeight="1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21" s="8" customFormat="1" ht="18" customHeight="1">
      <c r="A15" s="25"/>
      <c r="B15" s="33">
        <f>N10+1</f>
        <v>45480</v>
      </c>
      <c r="C15" s="34"/>
      <c r="D15" s="34">
        <f>B15+1</f>
        <v>45481</v>
      </c>
      <c r="E15" s="34"/>
      <c r="F15" s="35">
        <f>D15+1</f>
        <v>45482</v>
      </c>
      <c r="G15" s="34"/>
      <c r="H15" s="34">
        <f>F15+1</f>
        <v>45483</v>
      </c>
      <c r="I15" s="34"/>
      <c r="J15" s="36">
        <f>H15+1</f>
        <v>45484</v>
      </c>
      <c r="K15" s="34"/>
      <c r="L15" s="34">
        <f>J15+1</f>
        <v>45485</v>
      </c>
      <c r="M15" s="37"/>
      <c r="N15" s="37">
        <f>L15+1</f>
        <v>45486</v>
      </c>
    </row>
    <row r="16" spans="1:21" s="26" customFormat="1" ht="21.5" customHeight="1">
      <c r="B16" s="59" t="str">
        <f>IFERROR(VLOOKUP(B15,당직근무표!$A:$B,2,0),"")</f>
        <v>4팀</v>
      </c>
      <c r="C16" s="59" t="str">
        <f>IFERROR(VLOOKUP(C15,당직근무표!$A:$B,2,0),"")</f>
        <v/>
      </c>
      <c r="D16" s="59" t="str">
        <f>IFERROR(VLOOKUP(D15,당직근무표!$A:$B,2,0),"")</f>
        <v>1팀</v>
      </c>
      <c r="E16" s="59" t="str">
        <f>IFERROR(VLOOKUP(E15,당직근무표!$A:$B,2,0),"")</f>
        <v/>
      </c>
      <c r="F16" s="59" t="str">
        <f>IFERROR(VLOOKUP(F15,당직근무표!$A:$B,2,0),"")</f>
        <v>2팀</v>
      </c>
      <c r="G16" s="59" t="str">
        <f>IFERROR(VLOOKUP(G15,당직근무표!$A:$B,2,0),"")</f>
        <v/>
      </c>
      <c r="H16" s="59" t="str">
        <f>IFERROR(VLOOKUP(H15,당직근무표!$A:$B,2,0),"")</f>
        <v>3팀</v>
      </c>
      <c r="I16" s="59" t="str">
        <f>IFERROR(VLOOKUP(I15,당직근무표!$A:$B,2,0),"")</f>
        <v/>
      </c>
      <c r="J16" s="59" t="str">
        <f>IFERROR(VLOOKUP(J15,당직근무표!$A:$B,2,0),"")</f>
        <v>4팀</v>
      </c>
      <c r="K16" s="59" t="str">
        <f>IFERROR(VLOOKUP(K15,당직근무표!$A:$B,2,0),"")</f>
        <v/>
      </c>
      <c r="L16" s="59" t="str">
        <f>IFERROR(VLOOKUP(L15,당직근무표!$A:$B,2,0),"")</f>
        <v>1팀</v>
      </c>
      <c r="M16" s="59" t="str">
        <f>IFERROR(VLOOKUP(M15,당직근무표!$A:$B,2,0),"")</f>
        <v/>
      </c>
      <c r="N16" s="59" t="str">
        <f>IFERROR(VLOOKUP(N15,당직근무표!$A:$B,2,0),"")</f>
        <v>2팀</v>
      </c>
    </row>
    <row r="17" spans="1:17" s="26" customFormat="1" ht="21.5" customHeight="1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7" s="26" customFormat="1" ht="21.5" customHeight="1">
      <c r="B18" s="59"/>
      <c r="C18" s="59" t="str">
        <f>IFERROR(VLOOKUP(C15,#REF!,2,0),"")</f>
        <v/>
      </c>
      <c r="D18" s="59"/>
      <c r="E18" s="59"/>
      <c r="F18" s="59"/>
      <c r="G18" s="59"/>
      <c r="H18" s="59"/>
      <c r="I18" s="59"/>
      <c r="J18" s="59"/>
      <c r="K18" s="59"/>
      <c r="L18" s="59"/>
      <c r="M18" s="59" t="str">
        <f>IFERROR(VLOOKUP(M15,#REF!,2,0),"")</f>
        <v/>
      </c>
      <c r="N18" s="59"/>
    </row>
    <row r="19" spans="1:17" s="26" customFormat="1" ht="6.5" customHeight="1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Q19" s="29"/>
    </row>
    <row r="20" spans="1:17" s="8" customFormat="1" ht="18" customHeight="1">
      <c r="A20" s="25"/>
      <c r="B20" s="33">
        <f>N15+1</f>
        <v>45487</v>
      </c>
      <c r="C20" s="34"/>
      <c r="D20" s="34">
        <f>B20+1</f>
        <v>45488</v>
      </c>
      <c r="E20" s="34"/>
      <c r="F20" s="35">
        <f>D20+1</f>
        <v>45489</v>
      </c>
      <c r="G20" s="34"/>
      <c r="H20" s="34">
        <f>F20+1</f>
        <v>45490</v>
      </c>
      <c r="I20" s="34"/>
      <c r="J20" s="36">
        <f>H20+1</f>
        <v>45491</v>
      </c>
      <c r="K20" s="34"/>
      <c r="L20" s="34">
        <f>J20+1</f>
        <v>45492</v>
      </c>
      <c r="M20" s="37"/>
      <c r="N20" s="37">
        <f>L20+1</f>
        <v>45493</v>
      </c>
    </row>
    <row r="21" spans="1:17" s="26" customFormat="1" ht="20.5" customHeight="1">
      <c r="B21" s="59" t="str">
        <f>IFERROR(VLOOKUP(B20,당직근무표!$A:$B,2,0),"")</f>
        <v>3팀</v>
      </c>
      <c r="C21" s="59" t="str">
        <f>IFERROR(VLOOKUP(C20,당직근무표!$A:$B,2,0),"")</f>
        <v/>
      </c>
      <c r="D21" s="59" t="str">
        <f>IFERROR(VLOOKUP(D20,당직근무표!$A:$B,2,0),"")</f>
        <v>4팀</v>
      </c>
      <c r="E21" s="59" t="str">
        <f>IFERROR(VLOOKUP(E20,당직근무표!$A:$B,2,0),"")</f>
        <v/>
      </c>
      <c r="F21" s="59" t="str">
        <f>IFERROR(VLOOKUP(F20,당직근무표!$A:$B,2,0),"")</f>
        <v>1팀</v>
      </c>
      <c r="G21" s="59" t="str">
        <f>IFERROR(VLOOKUP(G20,당직근무표!$A:$B,2,0),"")</f>
        <v/>
      </c>
      <c r="H21" s="59" t="str">
        <f>IFERROR(VLOOKUP(H20,당직근무표!$A:$B,2,0),"")</f>
        <v>2팀</v>
      </c>
      <c r="I21" s="59" t="str">
        <f>IFERROR(VLOOKUP(I20,당직근무표!$A:$B,2,0),"")</f>
        <v/>
      </c>
      <c r="J21" s="59" t="str">
        <f>IFERROR(VLOOKUP(J20,당직근무표!$A:$B,2,0),"")</f>
        <v>3팀</v>
      </c>
      <c r="K21" s="59" t="str">
        <f>IFERROR(VLOOKUP(K20,당직근무표!$A:$B,2,0),"")</f>
        <v/>
      </c>
      <c r="L21" s="59" t="str">
        <f>IFERROR(VLOOKUP(L20,당직근무표!$A:$B,2,0),"")</f>
        <v>4팀</v>
      </c>
      <c r="M21" s="59" t="str">
        <f>IFERROR(VLOOKUP(M20,당직근무표!$A:$B,2,0),"")</f>
        <v/>
      </c>
      <c r="N21" s="59" t="str">
        <f>IFERROR(VLOOKUP(N20,당직근무표!$A:$B,2,0),"")</f>
        <v>1팀</v>
      </c>
    </row>
    <row r="22" spans="1:17" s="26" customFormat="1" ht="20.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7" s="26" customFormat="1" ht="20.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7" s="26" customFormat="1" ht="6.5" customHeight="1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7" s="8" customFormat="1" ht="18" customHeight="1">
      <c r="A25" s="25"/>
      <c r="B25" s="33">
        <f>N20+1</f>
        <v>45494</v>
      </c>
      <c r="C25" s="34"/>
      <c r="D25" s="34">
        <f>B25+1</f>
        <v>45495</v>
      </c>
      <c r="E25" s="34"/>
      <c r="F25" s="35">
        <f>D25+1</f>
        <v>45496</v>
      </c>
      <c r="G25" s="34"/>
      <c r="H25" s="34">
        <f>F25+1</f>
        <v>45497</v>
      </c>
      <c r="I25" s="34"/>
      <c r="J25" s="36">
        <f>H25+1</f>
        <v>45498</v>
      </c>
      <c r="K25" s="34"/>
      <c r="L25" s="34">
        <f>J25+1</f>
        <v>45499</v>
      </c>
      <c r="M25" s="37"/>
      <c r="N25" s="37">
        <f>L25+1</f>
        <v>45500</v>
      </c>
    </row>
    <row r="26" spans="1:17" s="26" customFormat="1" ht="21.5" customHeight="1">
      <c r="B26" s="59" t="str">
        <f>IFERROR(VLOOKUP(B25,당직근무표!$A:$B,2,0),"")</f>
        <v>2팀</v>
      </c>
      <c r="C26" s="59" t="str">
        <f>IFERROR(VLOOKUP(C25,당직근무표!$A:$B,2,0),"")</f>
        <v/>
      </c>
      <c r="D26" s="59" t="str">
        <f>IFERROR(VLOOKUP(D25,당직근무표!$A:$B,2,0),"")</f>
        <v>3팀</v>
      </c>
      <c r="E26" s="59" t="str">
        <f>IFERROR(VLOOKUP(E25,당직근무표!$A:$B,2,0),"")</f>
        <v/>
      </c>
      <c r="F26" s="59" t="str">
        <f>IFERROR(VLOOKUP(F25,당직근무표!$A:$B,2,0),"")</f>
        <v>4팀</v>
      </c>
      <c r="G26" s="59" t="str">
        <f>IFERROR(VLOOKUP(G25,당직근무표!$A:$B,2,0),"")</f>
        <v/>
      </c>
      <c r="H26" s="59" t="str">
        <f>IFERROR(VLOOKUP(H25,당직근무표!$A:$B,2,0),"")</f>
        <v>1팀</v>
      </c>
      <c r="I26" s="59" t="str">
        <f>IFERROR(VLOOKUP(I25,당직근무표!$A:$B,2,0),"")</f>
        <v/>
      </c>
      <c r="J26" s="59" t="str">
        <f>IFERROR(VLOOKUP(J25,당직근무표!$A:$B,2,0),"")</f>
        <v>2팀</v>
      </c>
      <c r="K26" s="59" t="str">
        <f>IFERROR(VLOOKUP(K25,당직근무표!$A:$B,2,0),"")</f>
        <v/>
      </c>
      <c r="L26" s="59" t="str">
        <f>IFERROR(VLOOKUP(L25,당직근무표!$A:$B,2,0),"")</f>
        <v>3팀</v>
      </c>
      <c r="M26" s="59" t="str">
        <f>IFERROR(VLOOKUP(M25,당직근무표!$A:$B,2,0),"")</f>
        <v/>
      </c>
      <c r="N26" s="59" t="str">
        <f>IFERROR(VLOOKUP(N25,당직근무표!$A:$B,2,0),"")</f>
        <v>4팀</v>
      </c>
    </row>
    <row r="27" spans="1:17" s="26" customFormat="1" ht="21.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7" s="26" customFormat="1" ht="21.5" customHeight="1">
      <c r="B28" s="59"/>
      <c r="C28" s="59" t="str">
        <f>IFERROR(VLOOKUP(C25,#REF!,2,0),"")</f>
        <v/>
      </c>
      <c r="D28" s="59"/>
      <c r="E28" s="59"/>
      <c r="F28" s="59"/>
      <c r="G28" s="59"/>
      <c r="H28" s="59"/>
      <c r="I28" s="59"/>
      <c r="J28" s="59"/>
      <c r="K28" s="59"/>
      <c r="L28" s="59"/>
      <c r="M28" s="59" t="str">
        <f>IFERROR(VLOOKUP(M25,#REF!,2,0),"")</f>
        <v/>
      </c>
      <c r="N28" s="59"/>
    </row>
    <row r="29" spans="1:17" s="26" customFormat="1" ht="6.5" customHeight="1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7" s="8" customFormat="1" ht="26.4" customHeight="1">
      <c r="A30" s="25"/>
      <c r="B30" s="33">
        <f>N25+1</f>
        <v>45501</v>
      </c>
      <c r="C30" s="34"/>
      <c r="D30" s="34">
        <f>B30+1</f>
        <v>45502</v>
      </c>
      <c r="E30" s="34"/>
      <c r="F30" s="35">
        <f>D30+1</f>
        <v>45503</v>
      </c>
      <c r="G30" s="34"/>
      <c r="H30" s="34">
        <f>F30+1</f>
        <v>45504</v>
      </c>
      <c r="I30" s="34"/>
      <c r="J30" s="36">
        <f>H30+1</f>
        <v>45505</v>
      </c>
      <c r="K30" s="34"/>
      <c r="L30" s="34">
        <f>J30+1</f>
        <v>45506</v>
      </c>
      <c r="M30" s="37"/>
      <c r="N30" s="37">
        <f>L30+1</f>
        <v>45507</v>
      </c>
      <c r="Q30" s="2"/>
    </row>
    <row r="31" spans="1:17" s="26" customFormat="1" ht="21.5" customHeight="1">
      <c r="B31" s="59" t="str">
        <f>IFERROR(VLOOKUP(B30,당직근무표!$A:$B,2,0),"")</f>
        <v>1팀</v>
      </c>
      <c r="C31" s="59" t="str">
        <f>IFERROR(VLOOKUP(C30,당직근무표!$A:$B,2,0),"")</f>
        <v/>
      </c>
      <c r="D31" s="59" t="str">
        <f>IFERROR(VLOOKUP(D30,당직근무표!$A:$B,2,0),"")</f>
        <v>2팀</v>
      </c>
      <c r="E31" s="59" t="str">
        <f>IFERROR(VLOOKUP(E30,당직근무표!$A:$B,2,0),"")</f>
        <v/>
      </c>
      <c r="F31" s="59" t="str">
        <f>IFERROR(VLOOKUP(F30,당직근무표!$A:$B,2,0),"")</f>
        <v>3팀</v>
      </c>
      <c r="G31" s="59" t="str">
        <f>IFERROR(VLOOKUP(G30,당직근무표!$A:$B,2,0),"")</f>
        <v/>
      </c>
      <c r="H31" s="59" t="str">
        <f>IFERROR(VLOOKUP(H30,당직근무표!$A:$B,2,0),"")</f>
        <v>4팀</v>
      </c>
      <c r="I31" s="59" t="str">
        <f>IFERROR(VLOOKUP(I30,당직근무표!$A:$B,2,0),"")</f>
        <v/>
      </c>
      <c r="J31" s="59" t="str">
        <f>IFERROR(VLOOKUP(J30,당직근무표!$A:$B,2,0),"")</f>
        <v/>
      </c>
      <c r="K31" s="59" t="str">
        <f>IFERROR(VLOOKUP(K30,당직근무표!$A:$B,2,0),"")</f>
        <v/>
      </c>
      <c r="L31" s="59" t="str">
        <f>IFERROR(VLOOKUP(L30,당직근무표!$A:$B,2,0),"")</f>
        <v/>
      </c>
      <c r="M31" s="59" t="str">
        <f>IFERROR(VLOOKUP(M30,당직근무표!$A:$B,2,0),"")</f>
        <v/>
      </c>
      <c r="N31" s="59" t="str">
        <f>IFERROR(VLOOKUP(N30,당직근무표!$A:$B,2,0),"")</f>
        <v/>
      </c>
    </row>
    <row r="32" spans="1:17" s="26" customFormat="1" ht="21.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9" s="26" customFormat="1" ht="21.5" customHeight="1">
      <c r="B33" s="59"/>
      <c r="C33" s="59" t="str">
        <f>IFERROR(VLOOKUP(C30,#REF!,2,0),"")</f>
        <v/>
      </c>
      <c r="D33" s="59"/>
      <c r="E33" s="59"/>
      <c r="F33" s="59"/>
      <c r="G33" s="59"/>
      <c r="H33" s="59"/>
      <c r="I33" s="59"/>
      <c r="J33" s="59"/>
      <c r="K33" s="59"/>
      <c r="L33" s="59"/>
      <c r="M33" s="59" t="str">
        <f>IFERROR(VLOOKUP(M30,#REF!,2,0),"")</f>
        <v/>
      </c>
      <c r="N33" s="59"/>
    </row>
    <row r="34" spans="1:19" s="26" customFormat="1" ht="6.5" customHeight="1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9" s="8" customFormat="1" ht="18" customHeight="1">
      <c r="A35" s="25"/>
      <c r="B35" s="33">
        <f>N30+1</f>
        <v>45508</v>
      </c>
      <c r="C35" s="34"/>
      <c r="D35" s="34">
        <f>B35+1</f>
        <v>45509</v>
      </c>
      <c r="E35" s="34"/>
      <c r="F35" s="35">
        <f>D35+1</f>
        <v>45510</v>
      </c>
      <c r="G35" s="34"/>
      <c r="H35" s="34">
        <f>F35+1</f>
        <v>45511</v>
      </c>
      <c r="I35" s="34"/>
      <c r="J35" s="36">
        <f>H35+1</f>
        <v>45512</v>
      </c>
      <c r="K35" s="34"/>
      <c r="L35" s="34">
        <f>J35+1</f>
        <v>45513</v>
      </c>
      <c r="M35" s="37"/>
      <c r="N35" s="37">
        <f>L35+1</f>
        <v>45514</v>
      </c>
      <c r="Q35" s="2"/>
      <c r="S35" s="2"/>
    </row>
    <row r="36" spans="1:19" s="8" customFormat="1" ht="21.5" customHeight="1">
      <c r="A36" s="25"/>
      <c r="B36" s="59" t="str">
        <f>IFERROR(VLOOKUP(B35,당직근무표!$A:$B,2,0),"")</f>
        <v/>
      </c>
      <c r="C36" s="59" t="str">
        <f>IFERROR(VLOOKUP(C35,당직근무표!$A:$B,2,0),"")</f>
        <v/>
      </c>
      <c r="D36" s="59" t="str">
        <f>IFERROR(VLOOKUP(D35,당직근무표!$A:$B,2,0),"")</f>
        <v/>
      </c>
      <c r="E36" s="59" t="str">
        <f>IFERROR(VLOOKUP(E35,당직근무표!$A:$B,2,0),"")</f>
        <v/>
      </c>
      <c r="F36" s="59" t="str">
        <f>IFERROR(VLOOKUP(F35,당직근무표!$A:$B,2,0),"")</f>
        <v/>
      </c>
      <c r="G36" s="59" t="str">
        <f>IFERROR(VLOOKUP(G35,당직근무표!$A:$B,2,0),"")</f>
        <v/>
      </c>
      <c r="H36" s="59" t="str">
        <f>IFERROR(VLOOKUP(H35,당직근무표!$A:$B,2,0),"")</f>
        <v/>
      </c>
      <c r="I36" s="59" t="str">
        <f>IFERROR(VLOOKUP(I35,당직근무표!$A:$B,2,0),"")</f>
        <v/>
      </c>
      <c r="J36" s="59" t="str">
        <f>IFERROR(VLOOKUP(J35,당직근무표!$A:$B,2,0),"")</f>
        <v/>
      </c>
      <c r="K36" s="59" t="str">
        <f>IFERROR(VLOOKUP(K35,당직근무표!$A:$B,2,0),"")</f>
        <v/>
      </c>
      <c r="L36" s="59" t="str">
        <f>IFERROR(VLOOKUP(L35,당직근무표!$A:$B,2,0),"")</f>
        <v/>
      </c>
      <c r="M36" s="59" t="str">
        <f>IFERROR(VLOOKUP(M35,당직근무표!$A:$B,2,0),"")</f>
        <v/>
      </c>
      <c r="N36" s="59" t="str">
        <f>IFERROR(VLOOKUP(N35,당직근무표!$A:$B,2,0),"")</f>
        <v/>
      </c>
      <c r="Q36" s="2"/>
      <c r="S36" s="2"/>
    </row>
    <row r="37" spans="1:19" s="8" customFormat="1" ht="21.5" customHeight="1">
      <c r="A37" s="25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Q37" s="2"/>
      <c r="S37" s="2"/>
    </row>
    <row r="38" spans="1:19" s="27" customFormat="1" ht="21.5" customHeight="1">
      <c r="B38" s="59"/>
      <c r="C38" s="59" t="str">
        <f>IFERROR(VLOOKUP(C35,#REF!,2,0),"")</f>
        <v/>
      </c>
      <c r="D38" s="59"/>
      <c r="E38" s="59"/>
      <c r="F38" s="59"/>
      <c r="G38" s="59"/>
      <c r="H38" s="59"/>
      <c r="I38" s="59"/>
      <c r="J38" s="59"/>
      <c r="K38" s="59"/>
      <c r="L38" s="59"/>
      <c r="M38" s="59" t="str">
        <f>IFERROR(VLOOKUP(M35,#REF!,2,0),"")</f>
        <v/>
      </c>
      <c r="N38" s="59"/>
    </row>
    <row r="39" spans="1:19" s="27" customFormat="1" ht="20.5" customHeight="1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9" ht="42" customHeight="1">
      <c r="B40" s="53"/>
      <c r="C40" s="53"/>
      <c r="D40" s="53"/>
      <c r="E40" s="53"/>
      <c r="F40" s="53"/>
      <c r="G40" s="53"/>
      <c r="H40" s="53"/>
    </row>
    <row r="41" spans="1:19" ht="17.5" thickBot="1">
      <c r="B41" s="53"/>
      <c r="C41" s="53"/>
      <c r="D41" s="53"/>
      <c r="E41" s="53"/>
      <c r="F41" s="53"/>
      <c r="G41" s="53"/>
      <c r="H41" s="53"/>
      <c r="L41" s="22" t="s">
        <v>16</v>
      </c>
      <c r="M41" s="22"/>
      <c r="N41" s="22" t="s">
        <v>17</v>
      </c>
    </row>
    <row r="42" spans="1:19" ht="17.5" thickTop="1">
      <c r="B42" s="53"/>
      <c r="C42" s="53"/>
      <c r="D42" s="53"/>
      <c r="E42" s="53"/>
      <c r="F42" s="53"/>
      <c r="G42" s="53"/>
      <c r="H42" s="53"/>
      <c r="L42" s="47"/>
      <c r="M42" s="20"/>
      <c r="N42" s="50"/>
    </row>
    <row r="43" spans="1:19">
      <c r="B43" s="53"/>
      <c r="C43" s="53"/>
      <c r="D43" s="53"/>
      <c r="E43" s="53"/>
      <c r="F43" s="53"/>
      <c r="G43" s="53"/>
      <c r="H43" s="53"/>
      <c r="L43" s="48"/>
      <c r="M43" s="20"/>
      <c r="N43" s="51"/>
    </row>
    <row r="44" spans="1:19">
      <c r="B44" s="53"/>
      <c r="C44" s="53"/>
      <c r="D44" s="53"/>
      <c r="E44" s="53"/>
      <c r="F44" s="53"/>
      <c r="G44" s="53"/>
      <c r="H44" s="53"/>
      <c r="L44" s="49"/>
      <c r="M44" s="21"/>
      <c r="N44" s="52"/>
    </row>
    <row r="45" spans="1:19">
      <c r="B45" s="53"/>
      <c r="C45" s="53"/>
      <c r="D45" s="53"/>
      <c r="E45" s="53"/>
      <c r="F45" s="53"/>
      <c r="G45" s="53"/>
      <c r="H45" s="53"/>
    </row>
    <row r="46" spans="1:19">
      <c r="B46" s="53"/>
      <c r="C46" s="53"/>
      <c r="D46" s="53"/>
      <c r="E46" s="53"/>
      <c r="F46" s="53"/>
      <c r="G46" s="53"/>
      <c r="H46" s="53"/>
    </row>
  </sheetData>
  <protectedRanges>
    <protectedRange sqref="B23:N23 B13:N13 B18:N18 B28:N28 B33:N33 B38:N38" name="범위1"/>
    <protectedRange sqref="B40" name="범위2"/>
  </protectedRanges>
  <mergeCells count="6">
    <mergeCell ref="L42:L44"/>
    <mergeCell ref="N42:N44"/>
    <mergeCell ref="B40:H46"/>
    <mergeCell ref="B2:N3"/>
    <mergeCell ref="L5:N5"/>
    <mergeCell ref="H5:J5"/>
  </mergeCells>
  <phoneticPr fontId="1" type="noConversion"/>
  <conditionalFormatting sqref="B10:N38">
    <cfRule type="expression" dxfId="1" priority="1">
      <formula>AND(MONTH(B10)&lt;&gt;$S$2,B10&lt;&gt;"")</formula>
    </cfRule>
  </conditionalFormatting>
  <dataValidations count="2">
    <dataValidation type="list" allowBlank="1" showInputMessage="1" showErrorMessage="1" sqref="S2" xr:uid="{2F0F23B2-9AFF-4E2F-B8A3-7CAA04374A38}">
      <formula1>"1,2,3,4,5,6,7,8,9,10,11,12"</formula1>
    </dataValidation>
    <dataValidation type="whole" allowBlank="1" showInputMessage="1" showErrorMessage="1" sqref="Q2" xr:uid="{BC8742F7-4C33-4620-8BCF-6657345C4658}">
      <formula1>1900</formula1>
      <formula2>2100</formula2>
    </dataValidation>
  </dataValidations>
  <pageMargins left="0.7" right="0.7" top="0.75" bottom="0.75" header="0.3" footer="0.3"/>
  <pageSetup paperSize="9" orientation="portrait" r:id="rId1"/>
  <ignoredErrors>
    <ignoredError sqref="C8 B15:N15 E8 B20:N20 D16:N16 B25:N25 B21 D21:N21 B30:N30 B26:N26 B35:N35 B31:N3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71" r:id="rId4" name="Spinner 223">
              <controlPr defaultSize="0" autoPict="0">
                <anchor moveWithCells="1" sizeWithCells="1">
                  <from>
                    <xdr:col>17</xdr:col>
                    <xdr:colOff>31750</xdr:colOff>
                    <xdr:row>0</xdr:row>
                    <xdr:rowOff>158750</xdr:rowOff>
                  </from>
                  <to>
                    <xdr:col>17</xdr:col>
                    <xdr:colOff>241300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5" name="Spinner 224">
              <controlPr defaultSize="0" autoPict="0">
                <anchor moveWithCells="1" sizeWithCells="1">
                  <from>
                    <xdr:col>19</xdr:col>
                    <xdr:colOff>25400</xdr:colOff>
                    <xdr:row>0</xdr:row>
                    <xdr:rowOff>158750</xdr:rowOff>
                  </from>
                  <to>
                    <xdr:col>19</xdr:col>
                    <xdr:colOff>241300</xdr:colOff>
                    <xdr:row>2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69728FB-EBA7-4B9B-ABD7-CBC89DC3FC5D}">
            <xm:f>NOT(ISERROR(VLOOKUP(B10,휴일!$A:$A,1,0)))</xm:f>
            <x14:dxf>
              <font>
                <color rgb="FFFF0000"/>
              </font>
            </x14:dxf>
          </x14:cfRule>
          <xm:sqref>B10:N38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B550-2855-401A-8205-37F585E5C4D9}">
  <dimension ref="A1:F32"/>
  <sheetViews>
    <sheetView workbookViewId="0">
      <selection activeCell="F3" sqref="F3"/>
    </sheetView>
  </sheetViews>
  <sheetFormatPr defaultRowHeight="17"/>
  <cols>
    <col min="1" max="1" width="14.1640625" style="1" customWidth="1"/>
    <col min="2" max="2" width="14.08203125" customWidth="1"/>
    <col min="5" max="5" width="12.5" bestFit="1" customWidth="1"/>
    <col min="6" max="6" width="9.9140625" customWidth="1"/>
  </cols>
  <sheetData>
    <row r="1" spans="1:6">
      <c r="A1" s="40" t="s">
        <v>18</v>
      </c>
      <c r="B1" s="41" t="s">
        <v>19</v>
      </c>
      <c r="C1" s="41"/>
      <c r="D1" s="41"/>
      <c r="E1" s="42" t="s">
        <v>24</v>
      </c>
      <c r="F1" s="43" t="s">
        <v>25</v>
      </c>
    </row>
    <row r="2" spans="1:6">
      <c r="A2" s="46">
        <f>DATE(E2,F2,1)</f>
        <v>45474</v>
      </c>
      <c r="B2" s="41" t="s">
        <v>20</v>
      </c>
      <c r="E2" s="45">
        <v>2024</v>
      </c>
      <c r="F2" s="44">
        <v>7</v>
      </c>
    </row>
    <row r="3" spans="1:6">
      <c r="A3" s="46">
        <f>A2+1</f>
        <v>45475</v>
      </c>
      <c r="B3" s="41" t="s">
        <v>22</v>
      </c>
    </row>
    <row r="4" spans="1:6">
      <c r="A4" s="46">
        <f t="shared" ref="A4:A32" si="0">A3+1</f>
        <v>45476</v>
      </c>
      <c r="B4" s="41" t="s">
        <v>23</v>
      </c>
    </row>
    <row r="5" spans="1:6">
      <c r="A5" s="46">
        <f t="shared" si="0"/>
        <v>45477</v>
      </c>
      <c r="B5" s="41" t="s">
        <v>21</v>
      </c>
    </row>
    <row r="6" spans="1:6">
      <c r="A6" s="46">
        <f t="shared" si="0"/>
        <v>45478</v>
      </c>
      <c r="B6" s="41" t="s">
        <v>20</v>
      </c>
    </row>
    <row r="7" spans="1:6">
      <c r="A7" s="46">
        <f t="shared" si="0"/>
        <v>45479</v>
      </c>
      <c r="B7" s="41" t="s">
        <v>22</v>
      </c>
    </row>
    <row r="8" spans="1:6">
      <c r="A8" s="46">
        <f t="shared" si="0"/>
        <v>45480</v>
      </c>
      <c r="B8" s="41" t="s">
        <v>23</v>
      </c>
    </row>
    <row r="9" spans="1:6">
      <c r="A9" s="46">
        <f t="shared" si="0"/>
        <v>45481</v>
      </c>
      <c r="B9" s="41" t="s">
        <v>21</v>
      </c>
    </row>
    <row r="10" spans="1:6">
      <c r="A10" s="46">
        <f t="shared" si="0"/>
        <v>45482</v>
      </c>
      <c r="B10" s="41" t="s">
        <v>20</v>
      </c>
    </row>
    <row r="11" spans="1:6">
      <c r="A11" s="46">
        <f t="shared" si="0"/>
        <v>45483</v>
      </c>
      <c r="B11" s="41" t="s">
        <v>22</v>
      </c>
    </row>
    <row r="12" spans="1:6">
      <c r="A12" s="46">
        <f t="shared" si="0"/>
        <v>45484</v>
      </c>
      <c r="B12" s="41" t="s">
        <v>23</v>
      </c>
    </row>
    <row r="13" spans="1:6">
      <c r="A13" s="46">
        <f t="shared" si="0"/>
        <v>45485</v>
      </c>
      <c r="B13" s="41" t="s">
        <v>21</v>
      </c>
    </row>
    <row r="14" spans="1:6">
      <c r="A14" s="46">
        <f t="shared" si="0"/>
        <v>45486</v>
      </c>
      <c r="B14" s="41" t="s">
        <v>20</v>
      </c>
    </row>
    <row r="15" spans="1:6">
      <c r="A15" s="46">
        <f t="shared" si="0"/>
        <v>45487</v>
      </c>
      <c r="B15" s="41" t="s">
        <v>22</v>
      </c>
    </row>
    <row r="16" spans="1:6">
      <c r="A16" s="46">
        <f t="shared" si="0"/>
        <v>45488</v>
      </c>
      <c r="B16" s="41" t="s">
        <v>23</v>
      </c>
    </row>
    <row r="17" spans="1:2">
      <c r="A17" s="46">
        <f t="shared" si="0"/>
        <v>45489</v>
      </c>
      <c r="B17" s="41" t="s">
        <v>21</v>
      </c>
    </row>
    <row r="18" spans="1:2">
      <c r="A18" s="46">
        <f t="shared" si="0"/>
        <v>45490</v>
      </c>
      <c r="B18" s="41" t="s">
        <v>20</v>
      </c>
    </row>
    <row r="19" spans="1:2">
      <c r="A19" s="46">
        <f t="shared" si="0"/>
        <v>45491</v>
      </c>
      <c r="B19" s="41" t="s">
        <v>22</v>
      </c>
    </row>
    <row r="20" spans="1:2">
      <c r="A20" s="46">
        <f t="shared" si="0"/>
        <v>45492</v>
      </c>
      <c r="B20" s="41" t="s">
        <v>23</v>
      </c>
    </row>
    <row r="21" spans="1:2">
      <c r="A21" s="46">
        <f t="shared" si="0"/>
        <v>45493</v>
      </c>
      <c r="B21" s="41" t="s">
        <v>21</v>
      </c>
    </row>
    <row r="22" spans="1:2">
      <c r="A22" s="46">
        <f t="shared" si="0"/>
        <v>45494</v>
      </c>
      <c r="B22" s="41" t="s">
        <v>20</v>
      </c>
    </row>
    <row r="23" spans="1:2">
      <c r="A23" s="46">
        <f t="shared" si="0"/>
        <v>45495</v>
      </c>
      <c r="B23" s="41" t="s">
        <v>22</v>
      </c>
    </row>
    <row r="24" spans="1:2">
      <c r="A24" s="46">
        <f t="shared" si="0"/>
        <v>45496</v>
      </c>
      <c r="B24" s="41" t="s">
        <v>23</v>
      </c>
    </row>
    <row r="25" spans="1:2">
      <c r="A25" s="46">
        <f t="shared" si="0"/>
        <v>45497</v>
      </c>
      <c r="B25" s="41" t="s">
        <v>21</v>
      </c>
    </row>
    <row r="26" spans="1:2">
      <c r="A26" s="46">
        <f t="shared" si="0"/>
        <v>45498</v>
      </c>
      <c r="B26" s="41" t="s">
        <v>20</v>
      </c>
    </row>
    <row r="27" spans="1:2">
      <c r="A27" s="46">
        <f t="shared" si="0"/>
        <v>45499</v>
      </c>
      <c r="B27" s="41" t="s">
        <v>22</v>
      </c>
    </row>
    <row r="28" spans="1:2">
      <c r="A28" s="46">
        <f t="shared" si="0"/>
        <v>45500</v>
      </c>
      <c r="B28" s="41" t="s">
        <v>23</v>
      </c>
    </row>
    <row r="29" spans="1:2">
      <c r="A29" s="46">
        <f t="shared" si="0"/>
        <v>45501</v>
      </c>
      <c r="B29" s="41" t="s">
        <v>21</v>
      </c>
    </row>
    <row r="30" spans="1:2">
      <c r="A30" s="46">
        <f t="shared" si="0"/>
        <v>45502</v>
      </c>
      <c r="B30" s="41" t="s">
        <v>20</v>
      </c>
    </row>
    <row r="31" spans="1:2">
      <c r="A31" s="46">
        <f t="shared" si="0"/>
        <v>45503</v>
      </c>
      <c r="B31" s="41" t="s">
        <v>22</v>
      </c>
    </row>
    <row r="32" spans="1:2">
      <c r="A32" s="46">
        <f t="shared" si="0"/>
        <v>45504</v>
      </c>
      <c r="B32" s="41" t="s">
        <v>23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0C53-1063-4B54-BB01-8565D37849E0}">
  <dimension ref="A1:B18"/>
  <sheetViews>
    <sheetView zoomScale="115" zoomScaleNormal="115" workbookViewId="0">
      <selection activeCell="A2" sqref="A2"/>
    </sheetView>
  </sheetViews>
  <sheetFormatPr defaultRowHeight="17"/>
  <cols>
    <col min="1" max="1" width="10.9140625" style="1" bestFit="1" customWidth="1"/>
    <col min="2" max="2" width="14.08203125" customWidth="1"/>
  </cols>
  <sheetData>
    <row r="1" spans="1:2">
      <c r="A1" s="1" t="s">
        <v>7</v>
      </c>
      <c r="B1" t="s">
        <v>8</v>
      </c>
    </row>
    <row r="12" spans="1:2">
      <c r="A12" s="1">
        <v>45519</v>
      </c>
      <c r="B12" t="s">
        <v>9</v>
      </c>
    </row>
    <row r="13" spans="1:2">
      <c r="A13" s="1">
        <v>45551</v>
      </c>
      <c r="B13" t="s">
        <v>10</v>
      </c>
    </row>
    <row r="14" spans="1:2">
      <c r="A14" s="1">
        <v>45552</v>
      </c>
      <c r="B14" t="s">
        <v>10</v>
      </c>
    </row>
    <row r="15" spans="1:2">
      <c r="A15" s="1">
        <v>45553</v>
      </c>
      <c r="B15" t="s">
        <v>10</v>
      </c>
    </row>
    <row r="16" spans="1:2">
      <c r="A16" s="1">
        <v>45568</v>
      </c>
      <c r="B16" t="s">
        <v>11</v>
      </c>
    </row>
    <row r="17" spans="1:2">
      <c r="A17" s="1">
        <v>45574</v>
      </c>
      <c r="B17" t="s">
        <v>12</v>
      </c>
    </row>
    <row r="18" spans="1:2">
      <c r="A18" s="1">
        <v>45651</v>
      </c>
      <c r="B18" t="s">
        <v>13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달력(월-일)</vt:lpstr>
      <vt:lpstr>당직근무표</vt:lpstr>
      <vt:lpstr>휴일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준범 김</cp:lastModifiedBy>
  <cp:lastPrinted>2024-07-02T07:05:05Z</cp:lastPrinted>
  <dcterms:created xsi:type="dcterms:W3CDTF">2019-01-07T14:03:16Z</dcterms:created>
  <dcterms:modified xsi:type="dcterms:W3CDTF">2024-07-02T08:51:50Z</dcterms:modified>
</cp:coreProperties>
</file>